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deg\Desktop\"/>
    </mc:Choice>
  </mc:AlternateContent>
  <xr:revisionPtr revIDLastSave="0" documentId="13_ncr:1_{DD95E308-12B9-408C-A11D-05775C0308DC}" xr6:coauthVersionLast="47" xr6:coauthVersionMax="47" xr10:uidLastSave="{00000000-0000-0000-0000-000000000000}"/>
  <bookViews>
    <workbookView xWindow="-103" yWindow="-103" windowWidth="19543" windowHeight="12377" xr2:uid="{B520F3B3-FA13-4DB4-A4C1-2A4A98DBD4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0" i="1"/>
  <c r="G22" i="1"/>
  <c r="G21" i="1"/>
  <c r="G20" i="1"/>
  <c r="F22" i="1"/>
  <c r="F21" i="1"/>
  <c r="F20" i="1"/>
  <c r="E22" i="1"/>
  <c r="E25" i="1"/>
  <c r="E21" i="1"/>
  <c r="E20" i="1"/>
  <c r="D22" i="1"/>
  <c r="D21" i="1"/>
  <c r="D20" i="1"/>
  <c r="H16" i="1"/>
  <c r="H26" i="1" s="1"/>
  <c r="E18" i="1"/>
  <c r="D16" i="1"/>
  <c r="D26" i="1" s="1"/>
  <c r="E17" i="1"/>
  <c r="E27" i="1" s="1"/>
  <c r="F17" i="1"/>
  <c r="F27" i="1" s="1"/>
  <c r="G17" i="1"/>
  <c r="G27" i="1" s="1"/>
  <c r="H17" i="1"/>
  <c r="H27" i="1" s="1"/>
  <c r="C17" i="1"/>
  <c r="C27" i="1" s="1"/>
  <c r="D17" i="1"/>
  <c r="D27" i="1" s="1"/>
  <c r="C16" i="1"/>
  <c r="C26" i="1" s="1"/>
  <c r="E16" i="1"/>
  <c r="E26" i="1" s="1"/>
  <c r="F16" i="1"/>
  <c r="F26" i="1" s="1"/>
  <c r="G16" i="1"/>
  <c r="G26" i="1" s="1"/>
  <c r="E15" i="1"/>
  <c r="F15" i="1"/>
  <c r="F25" i="1" s="1"/>
  <c r="G15" i="1"/>
  <c r="G25" i="1" s="1"/>
  <c r="H15" i="1"/>
  <c r="H25" i="1" s="1"/>
  <c r="D15" i="1"/>
  <c r="D25" i="1" s="1"/>
  <c r="C19" i="1"/>
  <c r="C29" i="1" s="1"/>
  <c r="Q6" i="1" s="1"/>
  <c r="C20" i="1"/>
  <c r="C30" i="1" s="1"/>
  <c r="Q7" i="1" s="1"/>
  <c r="C21" i="1"/>
  <c r="C31" i="1" s="1"/>
  <c r="Q8" i="1" s="1"/>
  <c r="C22" i="1"/>
  <c r="C32" i="1" s="1"/>
  <c r="Q9" i="1" s="1"/>
  <c r="C18" i="1"/>
  <c r="C28" i="1" s="1"/>
  <c r="Q5" i="1" s="1"/>
  <c r="D19" i="1" l="1"/>
  <c r="D29" i="1" s="1"/>
  <c r="E32" i="1"/>
  <c r="E19" i="1"/>
  <c r="E29" i="1" s="1"/>
  <c r="H31" i="1"/>
  <c r="E31" i="1"/>
  <c r="D31" i="1"/>
  <c r="D32" i="1"/>
  <c r="D30" i="1"/>
  <c r="D18" i="1"/>
  <c r="D28" i="1" s="1"/>
  <c r="E28" i="1"/>
  <c r="E30" i="1"/>
  <c r="F19" i="1"/>
  <c r="F29" i="1" s="1"/>
  <c r="F32" i="1"/>
  <c r="F30" i="1"/>
  <c r="F31" i="1"/>
  <c r="H19" i="1"/>
  <c r="H29" i="1" s="1"/>
  <c r="H32" i="1"/>
  <c r="H18" i="1"/>
  <c r="H28" i="1" s="1"/>
  <c r="F18" i="1"/>
  <c r="F28" i="1" s="1"/>
  <c r="H30" i="1"/>
  <c r="G30" i="1"/>
  <c r="G32" i="1"/>
  <c r="G31" i="1"/>
  <c r="G19" i="1"/>
  <c r="G29" i="1" s="1"/>
  <c r="G18" i="1"/>
  <c r="G28" i="1" s="1"/>
  <c r="D34" i="1" l="1"/>
  <c r="E34" i="1"/>
  <c r="H34" i="1"/>
  <c r="H35" i="1"/>
  <c r="F35" i="1"/>
  <c r="D35" i="1"/>
  <c r="E35" i="1"/>
  <c r="F34" i="1"/>
  <c r="G34" i="1"/>
  <c r="G35" i="1"/>
  <c r="S5" i="1" l="1"/>
  <c r="R5" i="1"/>
  <c r="R6" i="1"/>
  <c r="S6" i="1"/>
  <c r="S9" i="1"/>
  <c r="S7" i="1"/>
  <c r="S8" i="1"/>
  <c r="R8" i="1"/>
  <c r="R9" i="1"/>
  <c r="R7" i="1"/>
  <c r="T5" i="1" l="1"/>
  <c r="T6" i="1"/>
  <c r="T9" i="1"/>
  <c r="T8" i="1"/>
  <c r="T7" i="1"/>
  <c r="U7" i="1" l="1"/>
  <c r="U8" i="1"/>
  <c r="U9" i="1"/>
  <c r="U6" i="1"/>
  <c r="U5" i="1"/>
</calcChain>
</file>

<file path=xl/sharedStrings.xml><?xml version="1.0" encoding="utf-8"?>
<sst xmlns="http://schemas.openxmlformats.org/spreadsheetml/2006/main" count="32" uniqueCount="29">
  <si>
    <t>NORMALIZED TABLE</t>
  </si>
  <si>
    <t>Weights --&gt;</t>
  </si>
  <si>
    <t>Max/Min --&gt;</t>
  </si>
  <si>
    <t>MAX</t>
  </si>
  <si>
    <t>MIN</t>
  </si>
  <si>
    <t>POSITIVE IDEAL</t>
  </si>
  <si>
    <t>NEGATIVE IDEAL</t>
  </si>
  <si>
    <t>NORMALIZED, WEIGHTED TABLE</t>
  </si>
  <si>
    <t>&lt;== BEST VALUE IN EACH ROW</t>
  </si>
  <si>
    <t>&lt;== WORST VALUE IN EACH ROW</t>
  </si>
  <si>
    <t>Dist. from +</t>
  </si>
  <si>
    <t>Dist. From -</t>
  </si>
  <si>
    <t>Closeness</t>
  </si>
  <si>
    <t>Ranking</t>
  </si>
  <si>
    <t>&lt;== These should sum to 1!</t>
  </si>
  <si>
    <t>&lt;== Must type either MAX or MIN</t>
  </si>
  <si>
    <t>&lt;== Need to use numerical values in the green area</t>
  </si>
  <si>
    <t>RESULTS TABLE</t>
  </si>
  <si>
    <t>WHICH FLIGHT TO CHOOSE</t>
  </si>
  <si>
    <t>Alaska Airlines Flight</t>
  </si>
  <si>
    <t>SW Flight</t>
  </si>
  <si>
    <t>Airport Proximity</t>
  </si>
  <si>
    <t>Time Convenience</t>
  </si>
  <si>
    <t>Number of Stops</t>
  </si>
  <si>
    <t>Lounge availability</t>
  </si>
  <si>
    <t>Leaving Sooner</t>
  </si>
  <si>
    <t>option3</t>
  </si>
  <si>
    <t>option4</t>
  </si>
  <si>
    <t>option5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</si>
</sst>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5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165" fontId="0" fillId="5" borderId="0" xfId="0" applyNumberFormat="1" applyFill="1"/>
    <xf numFmtId="0" fontId="1" fillId="7" borderId="0" xfId="0" applyFont="1" applyFill="1"/>
    <xf numFmtId="165" fontId="0" fillId="7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562E2-468C-4C37-B07C-3B217E6F5745}">
  <dimension ref="B1:V37"/>
  <sheetViews>
    <sheetView tabSelected="1" zoomScaleNormal="70" workbookViewId="0">
      <selection activeCell="E9" sqref="E9"/>
    </sheetView>
  </sheetViews>
  <sheetFormatPr defaultRowHeight="14.6" x14ac:dyDescent="0.4"/>
  <cols>
    <col min="2" max="2" width="1.3046875" customWidth="1"/>
    <col min="3" max="3" width="28.3828125" customWidth="1"/>
    <col min="4" max="4" width="16.69140625" customWidth="1"/>
    <col min="5" max="5" width="18.15234375" customWidth="1"/>
    <col min="6" max="6" width="15.84375" customWidth="1"/>
    <col min="7" max="7" width="25.69140625" customWidth="1"/>
    <col min="8" max="8" width="20.15234375" customWidth="1"/>
    <col min="9" max="9" width="1.69140625" customWidth="1"/>
    <col min="15" max="15" width="3.84375" customWidth="1"/>
    <col min="16" max="16" width="2.69140625" customWidth="1"/>
    <col min="17" max="17" width="14.3046875" bestFit="1" customWidth="1"/>
    <col min="18" max="19" width="11.15234375" bestFit="1" customWidth="1"/>
    <col min="20" max="20" width="9.84375" bestFit="1" customWidth="1"/>
    <col min="21" max="21" width="8" bestFit="1" customWidth="1"/>
    <col min="22" max="22" width="2.3828125" customWidth="1"/>
  </cols>
  <sheetData>
    <row r="1" spans="2:22" ht="15" thickBot="1" x14ac:dyDescent="0.45"/>
    <row r="2" spans="2:22" ht="7.5" customHeight="1" x14ac:dyDescent="0.4">
      <c r="B2" s="9"/>
      <c r="C2" s="10"/>
      <c r="D2" s="10"/>
      <c r="E2" s="10"/>
      <c r="F2" s="10"/>
      <c r="G2" s="10"/>
      <c r="H2" s="10"/>
      <c r="I2" s="11"/>
      <c r="P2" s="9"/>
      <c r="Q2" s="10"/>
      <c r="R2" s="10"/>
      <c r="S2" s="10"/>
      <c r="T2" s="10"/>
      <c r="U2" s="10"/>
      <c r="V2" s="11"/>
    </row>
    <row r="3" spans="2:22" x14ac:dyDescent="0.4">
      <c r="B3" s="12"/>
      <c r="C3" s="1" t="s">
        <v>18</v>
      </c>
      <c r="I3" s="13"/>
      <c r="P3" s="12"/>
      <c r="Q3" s="1" t="s">
        <v>17</v>
      </c>
      <c r="R3" s="2"/>
      <c r="S3" s="2"/>
      <c r="T3" s="2"/>
      <c r="U3" s="2"/>
      <c r="V3" s="13"/>
    </row>
    <row r="4" spans="2:22" x14ac:dyDescent="0.4">
      <c r="B4" s="12"/>
      <c r="D4" s="3" t="s">
        <v>21</v>
      </c>
      <c r="E4" s="3" t="s">
        <v>22</v>
      </c>
      <c r="F4" s="3" t="s">
        <v>23</v>
      </c>
      <c r="G4" s="3" t="s">
        <v>25</v>
      </c>
      <c r="H4" s="3" t="s">
        <v>24</v>
      </c>
      <c r="I4" s="13"/>
      <c r="P4" s="12"/>
      <c r="R4" s="17" t="s">
        <v>10</v>
      </c>
      <c r="S4" s="17" t="s">
        <v>11</v>
      </c>
      <c r="T4" s="17" t="s">
        <v>12</v>
      </c>
      <c r="U4" s="17" t="s">
        <v>13</v>
      </c>
      <c r="V4" s="13"/>
    </row>
    <row r="5" spans="2:22" x14ac:dyDescent="0.4">
      <c r="B5" s="12"/>
      <c r="C5" t="s">
        <v>1</v>
      </c>
      <c r="D5" s="4">
        <v>0.2</v>
      </c>
      <c r="E5" s="4">
        <v>0.2</v>
      </c>
      <c r="F5" s="4">
        <v>0.2</v>
      </c>
      <c r="G5" s="4">
        <v>0.2</v>
      </c>
      <c r="H5" s="4">
        <v>0.2</v>
      </c>
      <c r="I5" s="13"/>
      <c r="J5" t="s">
        <v>14</v>
      </c>
      <c r="P5" s="12"/>
      <c r="Q5" s="17" t="str">
        <f>C28</f>
        <v>Alaska Airlines Flight</v>
      </c>
      <c r="R5" s="2">
        <f>SQRT((D28-D$34)^2+(E28-E$34)^2+(F28-F$34)^2+(G28-G$34)^2+(H28-H$34)^2)</f>
        <v>0.26486571343578269</v>
      </c>
      <c r="S5" s="2">
        <f>SQRT((D28-D$35)^2+(E28-E$35)^2+(F28-F$35)^2+(G28-G$35)^2+(H28-H$35)^2)</f>
        <v>0.29893642584694663</v>
      </c>
      <c r="T5" s="18">
        <f>S5/(R5+S5)</f>
        <v>0.53021513225766481</v>
      </c>
      <c r="U5">
        <f>RANK(T5,T$5:T$9)</f>
        <v>2</v>
      </c>
      <c r="V5" s="13"/>
    </row>
    <row r="6" spans="2:22" x14ac:dyDescent="0.4">
      <c r="B6" s="12"/>
      <c r="C6" t="s">
        <v>2</v>
      </c>
      <c r="D6" s="5" t="s">
        <v>4</v>
      </c>
      <c r="E6" s="5" t="s">
        <v>3</v>
      </c>
      <c r="F6" s="5" t="s">
        <v>4</v>
      </c>
      <c r="G6" s="5" t="s">
        <v>3</v>
      </c>
      <c r="H6" s="5" t="s">
        <v>3</v>
      </c>
      <c r="I6" s="13"/>
      <c r="J6" t="s">
        <v>15</v>
      </c>
      <c r="P6" s="12"/>
      <c r="Q6" s="17" t="str">
        <f>C29</f>
        <v>SW Flight</v>
      </c>
      <c r="R6" s="2">
        <f>SQRT((D29-D$34)^2+(E29-E$34)^2+(F29-F$34)^2+(G29-G$34)^2+(H29-H$34)^2)</f>
        <v>0.21929406658742376</v>
      </c>
      <c r="S6" s="2">
        <f>SQRT((D29-D$35)^2+(E29-E$35)^2+(F29-F$35)^2+(G29-G$35)^2+(H29-H$35)^2)</f>
        <v>0.30508365687479377</v>
      </c>
      <c r="T6" s="18">
        <f t="shared" ref="T6:T9" si="0">S6/(R6+S6)</f>
        <v>0.58180132988958988</v>
      </c>
      <c r="U6">
        <f>RANK(T6,T$5:T$9)</f>
        <v>1</v>
      </c>
      <c r="V6" s="13"/>
    </row>
    <row r="7" spans="2:22" x14ac:dyDescent="0.4">
      <c r="B7" s="12"/>
      <c r="C7" s="3" t="s">
        <v>19</v>
      </c>
      <c r="D7" s="6">
        <v>9</v>
      </c>
      <c r="E7" s="6">
        <v>8</v>
      </c>
      <c r="F7" s="6">
        <v>1</v>
      </c>
      <c r="G7" s="6">
        <v>8</v>
      </c>
      <c r="H7" s="6">
        <v>1</v>
      </c>
      <c r="I7" s="13"/>
      <c r="J7" t="s">
        <v>16</v>
      </c>
      <c r="P7" s="12"/>
      <c r="Q7" s="17" t="str">
        <f>C30</f>
        <v>option3</v>
      </c>
      <c r="R7" s="2">
        <f>SQRT((D30-D$34)^2+(E30-E$34)^2+(F30-F$34)^2+(G30-G$34)^2+(H30-H$34)^2)</f>
        <v>0.31130805526400351</v>
      </c>
      <c r="S7" s="2">
        <f>SQRT((D30-D$35)^2+(E30-E$35)^2+(F30-F$35)^2+(G30-G$35)^2+(H30-H$35)^2)</f>
        <v>0.28111277139949092</v>
      </c>
      <c r="T7" s="18">
        <f t="shared" si="0"/>
        <v>0.47451534238374765</v>
      </c>
      <c r="U7">
        <f>RANK(T7,T$5:T$9)</f>
        <v>3</v>
      </c>
      <c r="V7" s="13"/>
    </row>
    <row r="8" spans="2:22" x14ac:dyDescent="0.4">
      <c r="B8" s="12"/>
      <c r="C8" s="3" t="s">
        <v>20</v>
      </c>
      <c r="D8" s="6">
        <v>1</v>
      </c>
      <c r="E8" s="6">
        <v>5</v>
      </c>
      <c r="F8" s="6">
        <v>9</v>
      </c>
      <c r="G8" s="6">
        <v>5</v>
      </c>
      <c r="H8" s="6">
        <v>8</v>
      </c>
      <c r="I8" s="13"/>
      <c r="P8" s="12"/>
      <c r="Q8" s="17" t="str">
        <f>C31</f>
        <v>option4</v>
      </c>
      <c r="R8" s="2">
        <f>SQRT((D31-D$34)^2+(E31-E$34)^2+(F31-F$34)^2+(G31-G$34)^2+(H31-H$34)^2)</f>
        <v>0.31130805526400351</v>
      </c>
      <c r="S8" s="2">
        <f>SQRT((D31-D$35)^2+(E31-E$35)^2+(F31-F$35)^2+(G31-G$35)^2+(H31-H$35)^2)</f>
        <v>0.28111277139949092</v>
      </c>
      <c r="T8" s="18">
        <f t="shared" si="0"/>
        <v>0.47451534238374765</v>
      </c>
      <c r="U8">
        <f>RANK(T8,T$5:T$9)</f>
        <v>3</v>
      </c>
      <c r="V8" s="13"/>
    </row>
    <row r="9" spans="2:22" x14ac:dyDescent="0.4">
      <c r="B9" s="12"/>
      <c r="C9" s="3" t="s">
        <v>26</v>
      </c>
      <c r="D9" s="6"/>
      <c r="E9" s="6"/>
      <c r="F9" s="6"/>
      <c r="G9" s="6"/>
      <c r="H9" s="6"/>
      <c r="I9" s="13"/>
      <c r="P9" s="12"/>
      <c r="Q9" s="17" t="str">
        <f>C32</f>
        <v>option5</v>
      </c>
      <c r="R9" s="2">
        <f>SQRT((D32-D$34)^2+(E32-E$34)^2+(F32-F$34)^2+(G32-G$34)^2+(H32-H$34)^2)</f>
        <v>0.31130805526400351</v>
      </c>
      <c r="S9" s="2">
        <f>SQRT((D32-D$35)^2+(E32-E$35)^2+(F32-F$35)^2+(G32-G$35)^2+(H32-H$35)^2)</f>
        <v>0.28111277139949092</v>
      </c>
      <c r="T9" s="18">
        <f t="shared" si="0"/>
        <v>0.47451534238374765</v>
      </c>
      <c r="U9">
        <f>RANK(T9,T$5:T$9)</f>
        <v>3</v>
      </c>
      <c r="V9" s="13"/>
    </row>
    <row r="10" spans="2:22" ht="15" thickBot="1" x14ac:dyDescent="0.45">
      <c r="B10" s="12"/>
      <c r="C10" s="3" t="s">
        <v>27</v>
      </c>
      <c r="D10" s="6"/>
      <c r="E10" s="6"/>
      <c r="F10" s="6"/>
      <c r="G10" s="6"/>
      <c r="H10" s="6"/>
      <c r="I10" s="13"/>
      <c r="P10" s="14"/>
      <c r="Q10" s="15"/>
      <c r="R10" s="15"/>
      <c r="S10" s="15"/>
      <c r="T10" s="15"/>
      <c r="U10" s="15"/>
      <c r="V10" s="16"/>
    </row>
    <row r="11" spans="2:22" x14ac:dyDescent="0.4">
      <c r="B11" s="12"/>
      <c r="C11" s="3" t="s">
        <v>28</v>
      </c>
      <c r="D11" s="6"/>
      <c r="E11" s="6"/>
      <c r="F11" s="6"/>
      <c r="G11" s="6"/>
      <c r="H11" s="6"/>
      <c r="I11" s="13"/>
    </row>
    <row r="12" spans="2:22" ht="4.5" customHeight="1" thickBot="1" x14ac:dyDescent="0.45">
      <c r="B12" s="14"/>
      <c r="C12" s="15"/>
      <c r="D12" s="15"/>
      <c r="E12" s="15"/>
      <c r="F12" s="15"/>
      <c r="G12" s="15"/>
      <c r="H12" s="15"/>
      <c r="I12" s="16"/>
    </row>
    <row r="14" spans="2:22" x14ac:dyDescent="0.4">
      <c r="C14" s="1" t="s">
        <v>0</v>
      </c>
    </row>
    <row r="15" spans="2:22" x14ac:dyDescent="0.4">
      <c r="D15" s="3" t="str">
        <f>D4</f>
        <v>Airport Proximity</v>
      </c>
      <c r="E15" s="3" t="str">
        <f t="shared" ref="E15:H15" si="1">E4</f>
        <v>Time Convenience</v>
      </c>
      <c r="F15" s="3" t="str">
        <f t="shared" si="1"/>
        <v>Number of Stops</v>
      </c>
      <c r="G15" s="3" t="str">
        <f t="shared" si="1"/>
        <v>Leaving Sooner</v>
      </c>
      <c r="H15" s="3" t="str">
        <f t="shared" si="1"/>
        <v>Lounge availability</v>
      </c>
    </row>
    <row r="16" spans="2:22" x14ac:dyDescent="0.4">
      <c r="C16" t="str">
        <f t="shared" ref="C16:C22" si="2">C5</f>
        <v>Weights --&gt;</v>
      </c>
      <c r="D16" s="4">
        <f>D5</f>
        <v>0.2</v>
      </c>
      <c r="E16" s="4">
        <f t="shared" ref="E16:G16" si="3">E5</f>
        <v>0.2</v>
      </c>
      <c r="F16" s="4">
        <f t="shared" si="3"/>
        <v>0.2</v>
      </c>
      <c r="G16" s="4">
        <f t="shared" si="3"/>
        <v>0.2</v>
      </c>
      <c r="H16" s="4">
        <f>H5</f>
        <v>0.2</v>
      </c>
    </row>
    <row r="17" spans="3:8" x14ac:dyDescent="0.4">
      <c r="C17" t="str">
        <f t="shared" si="2"/>
        <v>Max/Min --&gt;</v>
      </c>
      <c r="D17" s="5" t="str">
        <f>D6</f>
        <v>MIN</v>
      </c>
      <c r="E17" s="5" t="str">
        <f t="shared" ref="E17:H17" si="4">E6</f>
        <v>MAX</v>
      </c>
      <c r="F17" s="5" t="str">
        <f t="shared" si="4"/>
        <v>MIN</v>
      </c>
      <c r="G17" s="5" t="str">
        <f t="shared" si="4"/>
        <v>MAX</v>
      </c>
      <c r="H17" s="5" t="str">
        <f t="shared" si="4"/>
        <v>MAX</v>
      </c>
    </row>
    <row r="18" spans="3:8" x14ac:dyDescent="0.4">
      <c r="C18" s="3" t="str">
        <f t="shared" si="2"/>
        <v>Alaska Airlines Flight</v>
      </c>
      <c r="D18" s="6">
        <f>D7/SQRT(D$7^2+D$8^2+D$9^2+D$10^2+D$11^2)</f>
        <v>0.99388373467361879</v>
      </c>
      <c r="E18" s="6">
        <f t="shared" ref="E18:H18" si="5">E7/SQRT(E$7^2+E$8^2+E$9^2+E$10^2+E$11^2)</f>
        <v>0.84799830400508802</v>
      </c>
      <c r="F18" s="6">
        <f t="shared" si="5"/>
        <v>0.11043152607484653</v>
      </c>
      <c r="G18" s="6">
        <f t="shared" si="5"/>
        <v>0.84799830400508802</v>
      </c>
      <c r="H18" s="6">
        <f t="shared" si="5"/>
        <v>0.12403473458920847</v>
      </c>
    </row>
    <row r="19" spans="3:8" x14ac:dyDescent="0.4">
      <c r="C19" s="3" t="str">
        <f t="shared" si="2"/>
        <v>SW Flight</v>
      </c>
      <c r="D19" s="6">
        <f>D8/SQRT(D$7^2+D$8^2+D$9^2+D$10^2+D$11^2)</f>
        <v>0.11043152607484653</v>
      </c>
      <c r="E19" s="6">
        <f t="shared" ref="E19:H22" si="6">E8/SQRT(E$7^2+E$8^2+E$9^2+E$10^2+E$11^2)</f>
        <v>0.52999894000318004</v>
      </c>
      <c r="F19" s="6">
        <f t="shared" si="6"/>
        <v>0.99388373467361879</v>
      </c>
      <c r="G19" s="6">
        <f t="shared" si="6"/>
        <v>0.52999894000318004</v>
      </c>
      <c r="H19" s="6">
        <f t="shared" si="6"/>
        <v>0.99227787671366774</v>
      </c>
    </row>
    <row r="20" spans="3:8" x14ac:dyDescent="0.4">
      <c r="C20" s="3" t="str">
        <f t="shared" si="2"/>
        <v>option3</v>
      </c>
      <c r="D20" s="6">
        <f>D9/SQRT(D$7^2+D$8^2+D$9^2+D$10^2+D$11^2)</f>
        <v>0</v>
      </c>
      <c r="E20" s="6">
        <f t="shared" si="6"/>
        <v>0</v>
      </c>
      <c r="F20" s="6">
        <f t="shared" si="6"/>
        <v>0</v>
      </c>
      <c r="G20" s="6">
        <f t="shared" si="6"/>
        <v>0</v>
      </c>
      <c r="H20" s="6">
        <f t="shared" si="6"/>
        <v>0</v>
      </c>
    </row>
    <row r="21" spans="3:8" x14ac:dyDescent="0.4">
      <c r="C21" s="3" t="str">
        <f t="shared" si="2"/>
        <v>option4</v>
      </c>
      <c r="D21" s="6">
        <f>D10/SQRT(D$7^2+D$8^2+D$9^2+D$10^2+D$11^2)</f>
        <v>0</v>
      </c>
      <c r="E21" s="6">
        <f t="shared" si="6"/>
        <v>0</v>
      </c>
      <c r="F21" s="6">
        <f t="shared" si="6"/>
        <v>0</v>
      </c>
      <c r="G21" s="6">
        <f t="shared" si="6"/>
        <v>0</v>
      </c>
      <c r="H21" s="6">
        <f t="shared" si="6"/>
        <v>0</v>
      </c>
    </row>
    <row r="22" spans="3:8" x14ac:dyDescent="0.4">
      <c r="C22" s="3" t="str">
        <f t="shared" si="2"/>
        <v>option5</v>
      </c>
      <c r="D22" s="6">
        <f>D11/SQRT(D$7^2+D$8^2+D$9^2+D$10^2+D$11^2)</f>
        <v>0</v>
      </c>
      <c r="E22" s="6">
        <f t="shared" si="6"/>
        <v>0</v>
      </c>
      <c r="F22" s="6">
        <f t="shared" si="6"/>
        <v>0</v>
      </c>
      <c r="G22" s="6">
        <f t="shared" si="6"/>
        <v>0</v>
      </c>
      <c r="H22" s="6">
        <f t="shared" si="6"/>
        <v>0</v>
      </c>
    </row>
    <row r="24" spans="3:8" x14ac:dyDescent="0.4">
      <c r="C24" s="1" t="s">
        <v>7</v>
      </c>
    </row>
    <row r="25" spans="3:8" x14ac:dyDescent="0.4">
      <c r="D25" s="3" t="str">
        <f>D15</f>
        <v>Airport Proximity</v>
      </c>
      <c r="E25" s="3" t="str">
        <f t="shared" ref="E25:H25" si="7">E15</f>
        <v>Time Convenience</v>
      </c>
      <c r="F25" s="3" t="str">
        <f t="shared" si="7"/>
        <v>Number of Stops</v>
      </c>
      <c r="G25" s="3" t="str">
        <f t="shared" si="7"/>
        <v>Leaving Sooner</v>
      </c>
      <c r="H25" s="3" t="str">
        <f t="shared" si="7"/>
        <v>Lounge availability</v>
      </c>
    </row>
    <row r="26" spans="3:8" x14ac:dyDescent="0.4">
      <c r="C26" t="str">
        <f>C16</f>
        <v>Weights --&gt;</v>
      </c>
      <c r="D26" s="4">
        <f>D16</f>
        <v>0.2</v>
      </c>
      <c r="E26" s="4">
        <f t="shared" ref="E26:H26" si="8">E16</f>
        <v>0.2</v>
      </c>
      <c r="F26" s="4">
        <f t="shared" si="8"/>
        <v>0.2</v>
      </c>
      <c r="G26" s="4">
        <f t="shared" si="8"/>
        <v>0.2</v>
      </c>
      <c r="H26" s="4">
        <f t="shared" si="8"/>
        <v>0.2</v>
      </c>
    </row>
    <row r="27" spans="3:8" x14ac:dyDescent="0.4">
      <c r="C27" t="str">
        <f>C17</f>
        <v>Max/Min --&gt;</v>
      </c>
      <c r="D27" s="5" t="str">
        <f>D17</f>
        <v>MIN</v>
      </c>
      <c r="E27" s="5" t="str">
        <f t="shared" ref="E27:H27" si="9">E17</f>
        <v>MAX</v>
      </c>
      <c r="F27" s="5" t="str">
        <f t="shared" si="9"/>
        <v>MIN</v>
      </c>
      <c r="G27" s="5" t="str">
        <f t="shared" si="9"/>
        <v>MAX</v>
      </c>
      <c r="H27" s="5" t="str">
        <f t="shared" si="9"/>
        <v>MAX</v>
      </c>
    </row>
    <row r="28" spans="3:8" x14ac:dyDescent="0.4">
      <c r="C28" s="3" t="str">
        <f>C18</f>
        <v>Alaska Airlines Flight</v>
      </c>
      <c r="D28" s="6">
        <f>D$26*D18</f>
        <v>0.19877674693472377</v>
      </c>
      <c r="E28" s="6">
        <f t="shared" ref="E28:H28" si="10">E$26*E18</f>
        <v>0.16959966080101763</v>
      </c>
      <c r="F28" s="6">
        <f t="shared" si="10"/>
        <v>2.2086305214969307E-2</v>
      </c>
      <c r="G28" s="6">
        <f t="shared" si="10"/>
        <v>0.16959966080101763</v>
      </c>
      <c r="H28" s="6">
        <f t="shared" si="10"/>
        <v>2.4806946917841695E-2</v>
      </c>
    </row>
    <row r="29" spans="3:8" x14ac:dyDescent="0.4">
      <c r="C29" s="3" t="str">
        <f t="shared" ref="C29:C32" si="11">C19</f>
        <v>SW Flight</v>
      </c>
      <c r="D29" s="6">
        <f>D$26*D19</f>
        <v>2.2086305214969307E-2</v>
      </c>
      <c r="E29" s="6">
        <f t="shared" ref="E29:H32" si="12">E$26*E19</f>
        <v>0.10599978800063602</v>
      </c>
      <c r="F29" s="6">
        <f t="shared" si="12"/>
        <v>0.19877674693472377</v>
      </c>
      <c r="G29" s="6">
        <f t="shared" si="12"/>
        <v>0.10599978800063602</v>
      </c>
      <c r="H29" s="6">
        <f t="shared" si="12"/>
        <v>0.19845557534273356</v>
      </c>
    </row>
    <row r="30" spans="3:8" x14ac:dyDescent="0.4">
      <c r="C30" s="3" t="str">
        <f t="shared" si="11"/>
        <v>option3</v>
      </c>
      <c r="D30" s="6">
        <f>D$26*D20</f>
        <v>0</v>
      </c>
      <c r="E30" s="6">
        <f t="shared" si="12"/>
        <v>0</v>
      </c>
      <c r="F30" s="6">
        <f t="shared" si="12"/>
        <v>0</v>
      </c>
      <c r="G30" s="6">
        <f t="shared" si="12"/>
        <v>0</v>
      </c>
      <c r="H30" s="6">
        <f t="shared" si="12"/>
        <v>0</v>
      </c>
    </row>
    <row r="31" spans="3:8" x14ac:dyDescent="0.4">
      <c r="C31" s="3" t="str">
        <f t="shared" si="11"/>
        <v>option4</v>
      </c>
      <c r="D31" s="6">
        <f>D$26*D21</f>
        <v>0</v>
      </c>
      <c r="E31" s="6">
        <f t="shared" si="12"/>
        <v>0</v>
      </c>
      <c r="F31" s="6">
        <f t="shared" si="12"/>
        <v>0</v>
      </c>
      <c r="G31" s="6">
        <f t="shared" si="12"/>
        <v>0</v>
      </c>
      <c r="H31" s="6">
        <f t="shared" si="12"/>
        <v>0</v>
      </c>
    </row>
    <row r="32" spans="3:8" x14ac:dyDescent="0.4">
      <c r="C32" s="3" t="str">
        <f t="shared" si="11"/>
        <v>option5</v>
      </c>
      <c r="D32" s="6">
        <f>D$26*D22</f>
        <v>0</v>
      </c>
      <c r="E32" s="6">
        <f t="shared" si="12"/>
        <v>0</v>
      </c>
      <c r="F32" s="6">
        <f t="shared" si="12"/>
        <v>0</v>
      </c>
      <c r="G32" s="6">
        <f t="shared" si="12"/>
        <v>0</v>
      </c>
      <c r="H32" s="6">
        <f t="shared" si="12"/>
        <v>0</v>
      </c>
    </row>
    <row r="34" spans="3:9" x14ac:dyDescent="0.4">
      <c r="C34" s="7" t="s">
        <v>5</v>
      </c>
      <c r="D34" s="8">
        <f>IF(D27="MAX",MAX(D28:D32),MIN(D28:D32))</f>
        <v>0</v>
      </c>
      <c r="E34" s="8">
        <f>IF(E27="MAX",MAX(E28:E32),MIN(E28:E32))</f>
        <v>0.16959966080101763</v>
      </c>
      <c r="F34" s="8">
        <f>IF(F27="MAX",MAX(F28:F32),MIN(F28:F32))</f>
        <v>0</v>
      </c>
      <c r="G34" s="8">
        <f>IF(G27="MAX",MAX(G28:G32),MIN(G28:G32))</f>
        <v>0.16959966080101763</v>
      </c>
      <c r="H34" s="8">
        <f>IF(H27="MAX",MAX(H28:H32),MIN(H28:H32))</f>
        <v>0.19845557534273356</v>
      </c>
      <c r="I34" t="s">
        <v>8</v>
      </c>
    </row>
    <row r="35" spans="3:9" x14ac:dyDescent="0.4">
      <c r="C35" s="7" t="s">
        <v>6</v>
      </c>
      <c r="D35" s="8">
        <f>IF(D27="MIN",MAX(D28:D32),MIN(D28:D32))</f>
        <v>0.19877674693472377</v>
      </c>
      <c r="E35" s="8">
        <f>IF(E27="MIN",MAX(E28:E32),MIN(E28:E32))</f>
        <v>0</v>
      </c>
      <c r="F35" s="8">
        <f>IF(F27="MIN",MAX(F28:F32),MIN(F28:F32))</f>
        <v>0.19877674693472377</v>
      </c>
      <c r="G35" s="8">
        <f>IF(G27="MIN",MAX(G28:G32),MIN(G28:G32))</f>
        <v>0</v>
      </c>
      <c r="H35" s="8">
        <f>IF(H27="MIN",MAX(H28:H32),MIN(H28:H32))</f>
        <v>0</v>
      </c>
      <c r="I35" t="s">
        <v>9</v>
      </c>
    </row>
    <row r="37" spans="3:9" x14ac:dyDescent="0.4">
      <c r="H37" s="2"/>
    </row>
  </sheetData>
  <phoneticPr fontId="2" type="noConversion"/>
  <conditionalFormatting sqref="T5:T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Griendling, Kelly</dc:creator>
  <cp:lastModifiedBy>Madeleine E Graham</cp:lastModifiedBy>
  <dcterms:created xsi:type="dcterms:W3CDTF">2021-10-05T19:35:15Z</dcterms:created>
  <dcterms:modified xsi:type="dcterms:W3CDTF">2024-06-23T03:25:49Z</dcterms:modified>
</cp:coreProperties>
</file>